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30" windowWidth="15075" windowHeight="7710"/>
  </bookViews>
  <sheets>
    <sheet name="OPD &amp; IPD Anual Report 2017" sheetId="1" r:id="rId1"/>
  </sheets>
  <calcPr calcId="125725"/>
</workbook>
</file>

<file path=xl/calcChain.xml><?xml version="1.0" encoding="utf-8"?>
<calcChain xmlns="http://schemas.openxmlformats.org/spreadsheetml/2006/main">
  <c r="H8" i="1"/>
  <c r="H13" s="1"/>
  <c r="D13"/>
  <c r="E13"/>
  <c r="F13"/>
  <c r="G13"/>
  <c r="I13"/>
  <c r="M13"/>
  <c r="C13"/>
  <c r="O7"/>
  <c r="N8"/>
  <c r="N13" s="1"/>
  <c r="M8"/>
  <c r="L8"/>
  <c r="L13" s="1"/>
  <c r="K8"/>
  <c r="K13" s="1"/>
  <c r="J8"/>
  <c r="J13" s="1"/>
  <c r="D39"/>
  <c r="E39"/>
  <c r="F39"/>
  <c r="G39"/>
  <c r="H39"/>
  <c r="I39"/>
  <c r="J39"/>
  <c r="K39"/>
  <c r="L39"/>
  <c r="M39"/>
  <c r="N39"/>
  <c r="C39"/>
  <c r="O38"/>
  <c r="O33"/>
  <c r="O34"/>
  <c r="O35"/>
  <c r="O36"/>
  <c r="O37"/>
  <c r="O32"/>
  <c r="O20"/>
  <c r="O21"/>
  <c r="O22"/>
  <c r="O23"/>
  <c r="O24"/>
  <c r="O25"/>
  <c r="O19"/>
  <c r="N26"/>
  <c r="D26"/>
  <c r="E26"/>
  <c r="F26"/>
  <c r="G26"/>
  <c r="H26"/>
  <c r="I26"/>
  <c r="J26"/>
  <c r="K26"/>
  <c r="L26"/>
  <c r="M26"/>
  <c r="C26"/>
  <c r="O39" l="1"/>
  <c r="O26"/>
  <c r="O5" l="1"/>
  <c r="O6"/>
  <c r="O8"/>
  <c r="O9"/>
  <c r="O10"/>
  <c r="O11"/>
  <c r="O12"/>
  <c r="O4" l="1"/>
  <c r="O13" l="1"/>
</calcChain>
</file>

<file path=xl/sharedStrings.xml><?xml version="1.0" encoding="utf-8"?>
<sst xmlns="http://schemas.openxmlformats.org/spreadsheetml/2006/main" count="80" uniqueCount="39">
  <si>
    <t>S.No</t>
  </si>
  <si>
    <t>Name of the Departments</t>
  </si>
  <si>
    <t>Jan</t>
  </si>
  <si>
    <t>Feb</t>
  </si>
  <si>
    <t>Mar</t>
  </si>
  <si>
    <t>Apr</t>
  </si>
  <si>
    <t>May</t>
  </si>
  <si>
    <t>Kayachikitsa</t>
  </si>
  <si>
    <t>Pancha Karma</t>
  </si>
  <si>
    <t>Shalya</t>
  </si>
  <si>
    <t>Prasuti &amp; Stri Roga</t>
  </si>
  <si>
    <t>Kaumar Bhritya-Bal Roga</t>
  </si>
  <si>
    <t>Swastha vritta &amp; Yoga</t>
  </si>
  <si>
    <t>Aatyayika(Casualty)</t>
  </si>
  <si>
    <t>Month Total</t>
  </si>
  <si>
    <t>Dept.
Total</t>
  </si>
  <si>
    <t>Kayachikitsa (Rasayan &amp; Manasroga etc)- Kayachikitsa</t>
  </si>
  <si>
    <t>Kaumar Bhritya (Bal Rog)</t>
  </si>
  <si>
    <t>Kayachikitsa (Rasayan &amp; Manasroga 
etc)</t>
  </si>
  <si>
    <t>Shalakya</t>
  </si>
  <si>
    <t>Kayachikitsa (Rasayan &amp; Manasroga etc)- Pancha Karma</t>
  </si>
  <si>
    <t>No. of OPD (Out Patients Department) Patients in the last calendar year (i.e. 1st Jan 2017 - 31 st Dec 2017</t>
  </si>
  <si>
    <t>No. of IPD (in Patients Department) Patients in the last calendar year (i.e. 1st Jan 2017 - 31st Dec. 2017</t>
  </si>
  <si>
    <t>Details of Total Bed Days Occupied in the last calendar year (i.e. 1st Jan 2017 - 31st Dec. 2017</t>
  </si>
  <si>
    <t>June</t>
  </si>
  <si>
    <t>July</t>
  </si>
  <si>
    <t>Aug.</t>
  </si>
  <si>
    <t>Sep.</t>
  </si>
  <si>
    <t>Oct.</t>
  </si>
  <si>
    <t>Nov.</t>
  </si>
  <si>
    <t>Dec.</t>
  </si>
  <si>
    <t>Emergency Department</t>
  </si>
  <si>
    <t xml:space="preserve"> </t>
  </si>
  <si>
    <t>Grand Total  1758</t>
  </si>
  <si>
    <t>Grand Total  18820</t>
  </si>
  <si>
    <t>Grand Total   68264</t>
  </si>
  <si>
    <t>Shalakya (Netra)</t>
  </si>
  <si>
    <t>Shalakya 
(Mukh, Nasa &amp; Dant)</t>
  </si>
  <si>
    <t xml:space="preserve">SKS Ayurvedic Medical College &amp; Hospital, Mathura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</si>
</sst>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>
      <selection sqref="A1:XFD1048576"/>
    </sheetView>
  </sheetViews>
  <sheetFormatPr defaultRowHeight="15"/>
  <cols>
    <col min="1" max="1" width="5.5703125" bestFit="1" customWidth="1"/>
    <col min="2" max="2" width="25" customWidth="1"/>
    <col min="3" max="9" width="6.28515625" bestFit="1" customWidth="1"/>
    <col min="10" max="10" width="5" customWidth="1"/>
    <col min="11" max="14" width="6.28515625" bestFit="1" customWidth="1"/>
    <col min="15" max="15" width="7.5703125" bestFit="1" customWidth="1"/>
    <col min="16" max="16" width="5.140625" bestFit="1" customWidth="1"/>
    <col min="17" max="17" width="24.42578125" bestFit="1" customWidth="1"/>
    <col min="18" max="18" width="24.85546875" bestFit="1" customWidth="1"/>
    <col min="19" max="19" width="34.5703125" customWidth="1"/>
  </cols>
  <sheetData>
    <row r="1" spans="1:17" ht="26.25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7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  <c r="O3" s="5" t="s">
        <v>15</v>
      </c>
    </row>
    <row r="4" spans="1:17">
      <c r="A4" s="1">
        <v>1</v>
      </c>
      <c r="B4" s="2" t="s">
        <v>7</v>
      </c>
      <c r="C4" s="1">
        <v>1744</v>
      </c>
      <c r="D4" s="1">
        <v>1611</v>
      </c>
      <c r="E4" s="1">
        <v>1814</v>
      </c>
      <c r="F4" s="1">
        <v>1853</v>
      </c>
      <c r="G4" s="1">
        <v>2222</v>
      </c>
      <c r="H4" s="1">
        <v>2322</v>
      </c>
      <c r="I4" s="1">
        <v>2154</v>
      </c>
      <c r="J4" s="1">
        <v>2068</v>
      </c>
      <c r="K4" s="1">
        <v>1526</v>
      </c>
      <c r="L4" s="1">
        <v>1471</v>
      </c>
      <c r="M4" s="1">
        <v>1771</v>
      </c>
      <c r="N4" s="2">
        <v>1721</v>
      </c>
      <c r="O4" s="6">
        <f>SUM(C4:N4)</f>
        <v>22277</v>
      </c>
    </row>
    <row r="5" spans="1:17">
      <c r="A5" s="1">
        <v>2</v>
      </c>
      <c r="B5" s="2" t="s">
        <v>8</v>
      </c>
      <c r="C5" s="1">
        <v>337</v>
      </c>
      <c r="D5" s="1">
        <v>319</v>
      </c>
      <c r="E5" s="1">
        <v>389</v>
      </c>
      <c r="F5" s="1">
        <v>339</v>
      </c>
      <c r="G5" s="1">
        <v>395</v>
      </c>
      <c r="H5" s="1">
        <v>323</v>
      </c>
      <c r="I5" s="1">
        <v>289</v>
      </c>
      <c r="J5" s="1">
        <v>293</v>
      </c>
      <c r="K5" s="1">
        <v>244</v>
      </c>
      <c r="L5" s="1">
        <v>212</v>
      </c>
      <c r="M5" s="1">
        <v>242</v>
      </c>
      <c r="N5" s="2">
        <v>210</v>
      </c>
      <c r="O5" s="6">
        <f t="shared" ref="O5:O12" si="0">SUM(C5:N5)</f>
        <v>3592</v>
      </c>
    </row>
    <row r="6" spans="1:17">
      <c r="A6" s="1">
        <v>3</v>
      </c>
      <c r="B6" s="2" t="s">
        <v>9</v>
      </c>
      <c r="C6" s="1">
        <v>789</v>
      </c>
      <c r="D6" s="1">
        <v>714</v>
      </c>
      <c r="E6" s="1">
        <v>851</v>
      </c>
      <c r="F6" s="1">
        <v>852</v>
      </c>
      <c r="G6" s="1">
        <v>1025</v>
      </c>
      <c r="H6" s="1">
        <v>1067</v>
      </c>
      <c r="I6" s="1">
        <v>947</v>
      </c>
      <c r="J6" s="1">
        <v>974</v>
      </c>
      <c r="K6" s="1">
        <v>868</v>
      </c>
      <c r="L6" s="1">
        <v>939</v>
      </c>
      <c r="M6" s="1">
        <v>1071</v>
      </c>
      <c r="N6" s="2">
        <v>1046</v>
      </c>
      <c r="O6" s="6">
        <f t="shared" si="0"/>
        <v>11143</v>
      </c>
    </row>
    <row r="7" spans="1:17">
      <c r="A7" s="1">
        <v>4</v>
      </c>
      <c r="B7" s="7" t="s">
        <v>36</v>
      </c>
      <c r="C7" s="1">
        <v>112</v>
      </c>
      <c r="D7" s="1">
        <v>123</v>
      </c>
      <c r="E7" s="1">
        <v>97</v>
      </c>
      <c r="F7" s="1">
        <v>201</v>
      </c>
      <c r="G7" s="1">
        <v>202</v>
      </c>
      <c r="H7" s="1">
        <v>105</v>
      </c>
      <c r="I7" s="1">
        <v>128</v>
      </c>
      <c r="J7" s="1">
        <v>142</v>
      </c>
      <c r="K7" s="1">
        <v>157</v>
      </c>
      <c r="L7" s="1">
        <v>198</v>
      </c>
      <c r="M7" s="1">
        <v>142</v>
      </c>
      <c r="N7" s="2">
        <v>206</v>
      </c>
      <c r="O7" s="6">
        <f>SUM(C7:N7)</f>
        <v>1813</v>
      </c>
    </row>
    <row r="8" spans="1:17" ht="30">
      <c r="A8" s="1">
        <v>5</v>
      </c>
      <c r="B8" s="7" t="s">
        <v>37</v>
      </c>
      <c r="C8" s="8">
        <v>476</v>
      </c>
      <c r="D8" s="8">
        <v>461</v>
      </c>
      <c r="E8" s="8">
        <v>564</v>
      </c>
      <c r="F8" s="8">
        <v>410</v>
      </c>
      <c r="G8" s="8">
        <v>515</v>
      </c>
      <c r="H8" s="8">
        <f>697-105</f>
        <v>592</v>
      </c>
      <c r="I8" s="8">
        <v>497</v>
      </c>
      <c r="J8" s="8">
        <f>646-142</f>
        <v>504</v>
      </c>
      <c r="K8" s="8">
        <f>625-157</f>
        <v>468</v>
      </c>
      <c r="L8" s="8">
        <f>721-198</f>
        <v>523</v>
      </c>
      <c r="M8" s="8">
        <f>875-142</f>
        <v>733</v>
      </c>
      <c r="N8" s="8">
        <f>861-206</f>
        <v>655</v>
      </c>
      <c r="O8" s="8">
        <f t="shared" si="0"/>
        <v>6398</v>
      </c>
    </row>
    <row r="9" spans="1:17">
      <c r="A9" s="1">
        <v>6</v>
      </c>
      <c r="B9" s="2" t="s">
        <v>10</v>
      </c>
      <c r="C9" s="8">
        <v>999</v>
      </c>
      <c r="D9" s="8">
        <v>966</v>
      </c>
      <c r="E9" s="8">
        <v>1057</v>
      </c>
      <c r="F9" s="8">
        <v>1014</v>
      </c>
      <c r="G9" s="8">
        <v>1242</v>
      </c>
      <c r="H9" s="8">
        <v>1180</v>
      </c>
      <c r="I9" s="8">
        <v>1052</v>
      </c>
      <c r="J9" s="8">
        <v>1183</v>
      </c>
      <c r="K9" s="8">
        <v>1224</v>
      </c>
      <c r="L9" s="8">
        <v>1031</v>
      </c>
      <c r="M9" s="8">
        <v>1422</v>
      </c>
      <c r="N9" s="8">
        <v>1328</v>
      </c>
      <c r="O9" s="8">
        <f t="shared" si="0"/>
        <v>13698</v>
      </c>
    </row>
    <row r="10" spans="1:17">
      <c r="A10" s="1">
        <v>7</v>
      </c>
      <c r="B10" s="2" t="s">
        <v>11</v>
      </c>
      <c r="C10" s="8">
        <v>548</v>
      </c>
      <c r="D10" s="8">
        <v>488</v>
      </c>
      <c r="E10" s="8">
        <v>597</v>
      </c>
      <c r="F10" s="8">
        <v>564</v>
      </c>
      <c r="G10" s="8">
        <v>657</v>
      </c>
      <c r="H10" s="8">
        <v>629</v>
      </c>
      <c r="I10" s="8">
        <v>572</v>
      </c>
      <c r="J10" s="8">
        <v>540</v>
      </c>
      <c r="K10" s="8">
        <v>359</v>
      </c>
      <c r="L10" s="8">
        <v>294</v>
      </c>
      <c r="M10" s="8">
        <v>327</v>
      </c>
      <c r="N10" s="8">
        <v>256</v>
      </c>
      <c r="O10" s="8">
        <f t="shared" si="0"/>
        <v>5831</v>
      </c>
    </row>
    <row r="11" spans="1:17">
      <c r="A11" s="1">
        <v>8</v>
      </c>
      <c r="B11" s="2" t="s">
        <v>12</v>
      </c>
      <c r="C11" s="8">
        <v>257</v>
      </c>
      <c r="D11" s="8">
        <v>279</v>
      </c>
      <c r="E11" s="8">
        <v>305</v>
      </c>
      <c r="F11" s="8">
        <v>280</v>
      </c>
      <c r="G11" s="8">
        <v>322</v>
      </c>
      <c r="H11" s="8">
        <v>223</v>
      </c>
      <c r="I11" s="8">
        <v>190</v>
      </c>
      <c r="J11" s="8">
        <v>198</v>
      </c>
      <c r="K11" s="8">
        <v>153</v>
      </c>
      <c r="L11" s="8">
        <v>124</v>
      </c>
      <c r="M11" s="8">
        <v>160</v>
      </c>
      <c r="N11" s="8">
        <v>156</v>
      </c>
      <c r="O11" s="8">
        <f t="shared" si="0"/>
        <v>2647</v>
      </c>
    </row>
    <row r="12" spans="1:17">
      <c r="A12" s="1">
        <v>9</v>
      </c>
      <c r="B12" s="2" t="s">
        <v>13</v>
      </c>
      <c r="C12" s="8">
        <v>57</v>
      </c>
      <c r="D12" s="8">
        <v>34</v>
      </c>
      <c r="E12" s="8">
        <v>20</v>
      </c>
      <c r="F12" s="8">
        <v>38</v>
      </c>
      <c r="G12" s="8">
        <v>68</v>
      </c>
      <c r="H12" s="8">
        <v>61</v>
      </c>
      <c r="I12" s="8">
        <v>82</v>
      </c>
      <c r="J12" s="8">
        <v>95</v>
      </c>
      <c r="K12" s="8">
        <v>88</v>
      </c>
      <c r="L12" s="8">
        <v>90</v>
      </c>
      <c r="M12" s="8">
        <v>118</v>
      </c>
      <c r="N12" s="8">
        <v>114</v>
      </c>
      <c r="O12" s="8">
        <f t="shared" si="0"/>
        <v>865</v>
      </c>
    </row>
    <row r="13" spans="1:17">
      <c r="A13" s="11" t="s">
        <v>14</v>
      </c>
      <c r="B13" s="11"/>
      <c r="C13" s="6">
        <f>SUM(C4:C12)</f>
        <v>5319</v>
      </c>
      <c r="D13" s="6">
        <f t="shared" ref="D13:N13" si="1">SUM(D4:D12)</f>
        <v>4995</v>
      </c>
      <c r="E13" s="6">
        <f t="shared" si="1"/>
        <v>5694</v>
      </c>
      <c r="F13" s="6">
        <f t="shared" si="1"/>
        <v>5551</v>
      </c>
      <c r="G13" s="6">
        <f t="shared" si="1"/>
        <v>6648</v>
      </c>
      <c r="H13" s="6">
        <f t="shared" si="1"/>
        <v>6502</v>
      </c>
      <c r="I13" s="6">
        <f t="shared" si="1"/>
        <v>5911</v>
      </c>
      <c r="J13" s="6">
        <f t="shared" si="1"/>
        <v>5997</v>
      </c>
      <c r="K13" s="6">
        <f t="shared" si="1"/>
        <v>5087</v>
      </c>
      <c r="L13" s="6">
        <f t="shared" si="1"/>
        <v>4882</v>
      </c>
      <c r="M13" s="6">
        <f t="shared" si="1"/>
        <v>5986</v>
      </c>
      <c r="N13" s="6">
        <f t="shared" si="1"/>
        <v>5692</v>
      </c>
      <c r="O13" s="6">
        <f>SUM(C13:N13)</f>
        <v>68264</v>
      </c>
      <c r="P13" s="4"/>
      <c r="Q13" s="4"/>
    </row>
    <row r="14" spans="1:1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7">
      <c r="A15" s="2"/>
      <c r="B15" s="9" t="s">
        <v>35</v>
      </c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7">
      <c r="A17" s="11" t="s">
        <v>22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7" s="4" customFormat="1" ht="30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24</v>
      </c>
      <c r="I18" s="3" t="s">
        <v>25</v>
      </c>
      <c r="J18" s="3" t="s">
        <v>26</v>
      </c>
      <c r="K18" s="3" t="s">
        <v>27</v>
      </c>
      <c r="L18" s="3" t="s">
        <v>28</v>
      </c>
      <c r="M18" s="3" t="s">
        <v>29</v>
      </c>
      <c r="N18" s="3" t="s">
        <v>30</v>
      </c>
      <c r="O18" s="5" t="s">
        <v>15</v>
      </c>
      <c r="P18"/>
      <c r="Q18"/>
    </row>
    <row r="19" spans="1:17" ht="45">
      <c r="A19" s="1">
        <v>1</v>
      </c>
      <c r="B19" s="7" t="s">
        <v>16</v>
      </c>
      <c r="C19" s="6">
        <v>32</v>
      </c>
      <c r="D19" s="6">
        <v>27</v>
      </c>
      <c r="E19" s="6">
        <v>42</v>
      </c>
      <c r="F19" s="6">
        <v>39</v>
      </c>
      <c r="G19" s="6">
        <v>46</v>
      </c>
      <c r="H19" s="6">
        <v>53</v>
      </c>
      <c r="I19" s="6">
        <v>38</v>
      </c>
      <c r="J19" s="6">
        <v>40</v>
      </c>
      <c r="K19" s="6">
        <v>36</v>
      </c>
      <c r="L19" s="6">
        <v>36</v>
      </c>
      <c r="M19" s="6">
        <v>46</v>
      </c>
      <c r="N19" s="6">
        <v>41</v>
      </c>
      <c r="O19" s="6">
        <f>SUM(C19:N19)</f>
        <v>476</v>
      </c>
    </row>
    <row r="20" spans="1:17" ht="45">
      <c r="A20" s="1">
        <v>2</v>
      </c>
      <c r="B20" s="7" t="s">
        <v>20</v>
      </c>
      <c r="C20" s="6">
        <v>17</v>
      </c>
      <c r="D20" s="6">
        <v>13</v>
      </c>
      <c r="E20" s="6">
        <v>19</v>
      </c>
      <c r="F20" s="6">
        <v>12</v>
      </c>
      <c r="G20" s="6">
        <v>14</v>
      </c>
      <c r="H20" s="6">
        <v>19</v>
      </c>
      <c r="I20" s="6">
        <v>20</v>
      </c>
      <c r="J20" s="6">
        <v>18</v>
      </c>
      <c r="K20" s="6">
        <v>13</v>
      </c>
      <c r="L20" s="6">
        <v>16</v>
      </c>
      <c r="M20" s="6">
        <v>17</v>
      </c>
      <c r="N20" s="6">
        <v>15</v>
      </c>
      <c r="O20" s="6">
        <f t="shared" ref="O20:O26" si="2">SUM(C20:N20)</f>
        <v>193</v>
      </c>
    </row>
    <row r="21" spans="1:17">
      <c r="A21" s="1">
        <v>3</v>
      </c>
      <c r="B21" s="2" t="s">
        <v>9</v>
      </c>
      <c r="C21" s="6">
        <v>22</v>
      </c>
      <c r="D21" s="6">
        <v>18</v>
      </c>
      <c r="E21" s="6">
        <v>27</v>
      </c>
      <c r="F21" s="6">
        <v>20</v>
      </c>
      <c r="G21" s="6">
        <v>26</v>
      </c>
      <c r="H21" s="6">
        <v>28</v>
      </c>
      <c r="I21" s="6">
        <v>29</v>
      </c>
      <c r="J21" s="6">
        <v>23</v>
      </c>
      <c r="K21" s="6">
        <v>18</v>
      </c>
      <c r="L21" s="6">
        <v>19</v>
      </c>
      <c r="M21" s="6">
        <v>20</v>
      </c>
      <c r="N21" s="6">
        <v>27</v>
      </c>
      <c r="O21" s="6">
        <f t="shared" si="2"/>
        <v>277</v>
      </c>
    </row>
    <row r="22" spans="1:17">
      <c r="A22" s="1">
        <v>4</v>
      </c>
      <c r="B22" s="2" t="s">
        <v>19</v>
      </c>
      <c r="C22" s="6">
        <v>19</v>
      </c>
      <c r="D22" s="6">
        <v>12</v>
      </c>
      <c r="E22" s="6">
        <v>22</v>
      </c>
      <c r="F22" s="6">
        <v>20</v>
      </c>
      <c r="G22" s="6">
        <v>18</v>
      </c>
      <c r="H22" s="6">
        <v>19</v>
      </c>
      <c r="I22" s="6">
        <v>21</v>
      </c>
      <c r="J22" s="6">
        <v>16</v>
      </c>
      <c r="K22" s="6">
        <v>14</v>
      </c>
      <c r="L22" s="6">
        <v>17</v>
      </c>
      <c r="M22" s="6">
        <v>23</v>
      </c>
      <c r="N22" s="6">
        <v>16</v>
      </c>
      <c r="O22" s="6">
        <f t="shared" si="2"/>
        <v>217</v>
      </c>
    </row>
    <row r="23" spans="1:17">
      <c r="A23" s="1">
        <v>5</v>
      </c>
      <c r="B23" s="2" t="s">
        <v>10</v>
      </c>
      <c r="C23" s="6">
        <v>25</v>
      </c>
      <c r="D23" s="6">
        <v>20</v>
      </c>
      <c r="E23" s="6">
        <v>32</v>
      </c>
      <c r="F23" s="6">
        <v>22</v>
      </c>
      <c r="G23" s="6">
        <v>28</v>
      </c>
      <c r="H23" s="6">
        <v>35</v>
      </c>
      <c r="I23" s="6">
        <v>18</v>
      </c>
      <c r="J23" s="6">
        <v>19</v>
      </c>
      <c r="K23" s="6">
        <v>20</v>
      </c>
      <c r="L23" s="6">
        <v>23</v>
      </c>
      <c r="M23" s="6">
        <v>24</v>
      </c>
      <c r="N23" s="6">
        <v>21</v>
      </c>
      <c r="O23" s="6">
        <f t="shared" si="2"/>
        <v>287</v>
      </c>
    </row>
    <row r="24" spans="1:17">
      <c r="A24" s="1">
        <v>6</v>
      </c>
      <c r="B24" s="2" t="s">
        <v>17</v>
      </c>
      <c r="C24" s="6">
        <v>21</v>
      </c>
      <c r="D24" s="6">
        <v>19</v>
      </c>
      <c r="E24" s="6">
        <v>27</v>
      </c>
      <c r="F24" s="6">
        <v>16</v>
      </c>
      <c r="G24" s="6">
        <v>28</v>
      </c>
      <c r="H24" s="6">
        <v>29</v>
      </c>
      <c r="I24" s="6">
        <v>24</v>
      </c>
      <c r="J24" s="6">
        <v>24</v>
      </c>
      <c r="K24" s="6">
        <v>19</v>
      </c>
      <c r="L24" s="6">
        <v>18</v>
      </c>
      <c r="M24" s="6">
        <v>23</v>
      </c>
      <c r="N24" s="6">
        <v>15</v>
      </c>
      <c r="O24" s="6">
        <f t="shared" si="2"/>
        <v>263</v>
      </c>
      <c r="P24" s="4"/>
      <c r="Q24" s="4"/>
    </row>
    <row r="25" spans="1:17">
      <c r="A25" s="1">
        <v>7</v>
      </c>
      <c r="B25" s="2" t="s">
        <v>31</v>
      </c>
      <c r="C25" s="6">
        <v>0</v>
      </c>
      <c r="D25" s="1">
        <v>0</v>
      </c>
      <c r="E25" s="1">
        <v>0</v>
      </c>
      <c r="F25" s="6">
        <v>2</v>
      </c>
      <c r="G25" s="6">
        <v>3</v>
      </c>
      <c r="H25" s="6">
        <v>3</v>
      </c>
      <c r="I25" s="6">
        <v>8</v>
      </c>
      <c r="J25" s="6">
        <v>9</v>
      </c>
      <c r="K25" s="6">
        <v>6</v>
      </c>
      <c r="L25" s="6">
        <v>8</v>
      </c>
      <c r="M25" s="6">
        <v>3</v>
      </c>
      <c r="N25" s="6">
        <v>3</v>
      </c>
      <c r="O25" s="6">
        <f t="shared" si="2"/>
        <v>45</v>
      </c>
      <c r="P25" s="4"/>
      <c r="Q25" s="4"/>
    </row>
    <row r="26" spans="1:17">
      <c r="A26" s="11" t="s">
        <v>14</v>
      </c>
      <c r="B26" s="11"/>
      <c r="C26" s="6">
        <f>SUM(C19:C25)</f>
        <v>136</v>
      </c>
      <c r="D26" s="6">
        <f t="shared" ref="D26:N26" si="3">SUM(D19:D25)</f>
        <v>109</v>
      </c>
      <c r="E26" s="6">
        <f t="shared" si="3"/>
        <v>169</v>
      </c>
      <c r="F26" s="6">
        <f t="shared" si="3"/>
        <v>131</v>
      </c>
      <c r="G26" s="6">
        <f t="shared" si="3"/>
        <v>163</v>
      </c>
      <c r="H26" s="6">
        <f t="shared" si="3"/>
        <v>186</v>
      </c>
      <c r="I26" s="6">
        <f t="shared" si="3"/>
        <v>158</v>
      </c>
      <c r="J26" s="6">
        <f t="shared" si="3"/>
        <v>149</v>
      </c>
      <c r="K26" s="6">
        <f t="shared" si="3"/>
        <v>126</v>
      </c>
      <c r="L26" s="6">
        <f t="shared" si="3"/>
        <v>137</v>
      </c>
      <c r="M26" s="6">
        <f t="shared" si="3"/>
        <v>156</v>
      </c>
      <c r="N26" s="6">
        <f t="shared" si="3"/>
        <v>138</v>
      </c>
      <c r="O26" s="6">
        <f t="shared" si="2"/>
        <v>1758</v>
      </c>
      <c r="Q26" t="s">
        <v>32</v>
      </c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>
      <c r="A28" s="2"/>
      <c r="B28" s="9" t="s">
        <v>33</v>
      </c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>
      <c r="A30" s="11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7" s="4" customFormat="1" ht="30">
      <c r="A31" s="3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24</v>
      </c>
      <c r="I31" s="3" t="s">
        <v>25</v>
      </c>
      <c r="J31" s="3" t="s">
        <v>26</v>
      </c>
      <c r="K31" s="3" t="s">
        <v>27</v>
      </c>
      <c r="L31" s="3" t="s">
        <v>28</v>
      </c>
      <c r="M31" s="3" t="s">
        <v>29</v>
      </c>
      <c r="N31" s="3" t="s">
        <v>30</v>
      </c>
      <c r="O31" s="5" t="s">
        <v>15</v>
      </c>
      <c r="P31"/>
      <c r="Q31"/>
    </row>
    <row r="32" spans="1:17" ht="45">
      <c r="A32" s="1">
        <v>1</v>
      </c>
      <c r="B32" s="7" t="s">
        <v>18</v>
      </c>
      <c r="C32" s="6">
        <v>348</v>
      </c>
      <c r="D32" s="6">
        <v>289</v>
      </c>
      <c r="E32" s="6">
        <v>395</v>
      </c>
      <c r="F32" s="6">
        <v>437</v>
      </c>
      <c r="G32" s="6">
        <v>498</v>
      </c>
      <c r="H32" s="6">
        <v>510</v>
      </c>
      <c r="I32" s="6">
        <v>427</v>
      </c>
      <c r="J32" s="6">
        <v>457</v>
      </c>
      <c r="K32" s="6">
        <v>454</v>
      </c>
      <c r="L32" s="6">
        <v>340</v>
      </c>
      <c r="M32" s="6">
        <v>522</v>
      </c>
      <c r="N32" s="6">
        <v>512</v>
      </c>
      <c r="O32" s="6">
        <f>SUM(C32:N32)</f>
        <v>5189</v>
      </c>
    </row>
    <row r="33" spans="1:15">
      <c r="A33" s="1">
        <v>2</v>
      </c>
      <c r="B33" s="7" t="s">
        <v>8</v>
      </c>
      <c r="C33" s="6">
        <v>215</v>
      </c>
      <c r="D33" s="6">
        <v>170</v>
      </c>
      <c r="E33" s="6">
        <v>184</v>
      </c>
      <c r="F33" s="6">
        <v>173</v>
      </c>
      <c r="G33" s="6">
        <v>158</v>
      </c>
      <c r="H33" s="6">
        <v>206</v>
      </c>
      <c r="I33" s="6">
        <v>211</v>
      </c>
      <c r="J33" s="6">
        <v>220</v>
      </c>
      <c r="K33" s="6">
        <v>191</v>
      </c>
      <c r="L33" s="6">
        <v>167</v>
      </c>
      <c r="M33" s="6">
        <v>208</v>
      </c>
      <c r="N33" s="6">
        <v>197</v>
      </c>
      <c r="O33" s="6">
        <f t="shared" ref="O33:O38" si="4">SUM(C33:N33)</f>
        <v>2300</v>
      </c>
    </row>
    <row r="34" spans="1:15">
      <c r="A34" s="1">
        <v>3</v>
      </c>
      <c r="B34" s="2" t="s">
        <v>9</v>
      </c>
      <c r="C34" s="6">
        <v>268</v>
      </c>
      <c r="D34" s="6">
        <v>218</v>
      </c>
      <c r="E34" s="6">
        <v>250</v>
      </c>
      <c r="F34" s="6">
        <v>223</v>
      </c>
      <c r="G34" s="6">
        <v>266</v>
      </c>
      <c r="H34" s="6">
        <v>298</v>
      </c>
      <c r="I34" s="6">
        <v>282</v>
      </c>
      <c r="J34" s="6">
        <v>292</v>
      </c>
      <c r="K34" s="6">
        <v>202</v>
      </c>
      <c r="L34" s="6">
        <v>202</v>
      </c>
      <c r="M34" s="6">
        <v>221</v>
      </c>
      <c r="N34" s="6">
        <v>234</v>
      </c>
      <c r="O34" s="6">
        <f t="shared" si="4"/>
        <v>2956</v>
      </c>
    </row>
    <row r="35" spans="1:15">
      <c r="A35" s="1">
        <v>4</v>
      </c>
      <c r="B35" s="2" t="s">
        <v>19</v>
      </c>
      <c r="C35" s="6">
        <v>220</v>
      </c>
      <c r="D35" s="6">
        <v>156</v>
      </c>
      <c r="E35" s="6">
        <v>181</v>
      </c>
      <c r="F35" s="6">
        <v>274</v>
      </c>
      <c r="G35" s="6">
        <v>198</v>
      </c>
      <c r="H35" s="6">
        <v>205</v>
      </c>
      <c r="I35" s="6">
        <v>173</v>
      </c>
      <c r="J35" s="6">
        <v>197</v>
      </c>
      <c r="K35" s="6">
        <v>163</v>
      </c>
      <c r="L35" s="6">
        <v>153</v>
      </c>
      <c r="M35" s="6">
        <v>231</v>
      </c>
      <c r="N35" s="6">
        <v>190</v>
      </c>
      <c r="O35" s="6">
        <f t="shared" si="4"/>
        <v>2341</v>
      </c>
    </row>
    <row r="36" spans="1:15">
      <c r="A36" s="1">
        <v>5</v>
      </c>
      <c r="B36" s="2" t="s">
        <v>10</v>
      </c>
      <c r="C36" s="6">
        <v>294</v>
      </c>
      <c r="D36" s="6">
        <v>269</v>
      </c>
      <c r="E36" s="6">
        <v>285</v>
      </c>
      <c r="F36" s="6">
        <v>313</v>
      </c>
      <c r="G36" s="6">
        <v>298</v>
      </c>
      <c r="H36" s="6">
        <v>385</v>
      </c>
      <c r="I36" s="6">
        <v>222</v>
      </c>
      <c r="J36" s="6">
        <v>210</v>
      </c>
      <c r="K36" s="6">
        <v>220</v>
      </c>
      <c r="L36" s="6">
        <v>245</v>
      </c>
      <c r="M36" s="6">
        <v>261</v>
      </c>
      <c r="N36" s="6">
        <v>259</v>
      </c>
      <c r="O36" s="6">
        <f t="shared" si="4"/>
        <v>3261</v>
      </c>
    </row>
    <row r="37" spans="1:15">
      <c r="A37" s="1">
        <v>6</v>
      </c>
      <c r="B37" s="2" t="s">
        <v>17</v>
      </c>
      <c r="C37" s="6">
        <v>217</v>
      </c>
      <c r="D37" s="6">
        <v>214</v>
      </c>
      <c r="E37" s="6">
        <v>215</v>
      </c>
      <c r="F37" s="6">
        <v>252</v>
      </c>
      <c r="G37" s="6">
        <v>288</v>
      </c>
      <c r="H37" s="6">
        <v>291</v>
      </c>
      <c r="I37" s="6">
        <v>235</v>
      </c>
      <c r="J37" s="6">
        <v>223</v>
      </c>
      <c r="K37" s="6">
        <v>232</v>
      </c>
      <c r="L37" s="6">
        <v>159</v>
      </c>
      <c r="M37" s="6">
        <v>226</v>
      </c>
      <c r="N37" s="6">
        <v>165</v>
      </c>
      <c r="O37" s="6">
        <f t="shared" si="4"/>
        <v>2717</v>
      </c>
    </row>
    <row r="38" spans="1:15">
      <c r="A38" s="1">
        <v>7</v>
      </c>
      <c r="B38" s="2" t="s">
        <v>31</v>
      </c>
      <c r="C38" s="1">
        <v>0</v>
      </c>
      <c r="D38" s="1">
        <v>0</v>
      </c>
      <c r="E38" s="1">
        <v>0</v>
      </c>
      <c r="F38" s="6">
        <v>2</v>
      </c>
      <c r="G38" s="6">
        <v>6</v>
      </c>
      <c r="H38" s="6">
        <v>3</v>
      </c>
      <c r="I38" s="6">
        <v>8</v>
      </c>
      <c r="J38" s="6">
        <v>11</v>
      </c>
      <c r="K38" s="6">
        <v>7</v>
      </c>
      <c r="L38" s="6">
        <v>9</v>
      </c>
      <c r="M38" s="6">
        <v>6</v>
      </c>
      <c r="N38" s="6">
        <v>4</v>
      </c>
      <c r="O38" s="6">
        <f t="shared" si="4"/>
        <v>56</v>
      </c>
    </row>
    <row r="39" spans="1:15">
      <c r="A39" s="11" t="s">
        <v>14</v>
      </c>
      <c r="B39" s="11"/>
      <c r="C39" s="6">
        <f>SUM(C32:C38)</f>
        <v>1562</v>
      </c>
      <c r="D39" s="6">
        <f t="shared" ref="D39:O39" si="5">SUM(D32:D38)</f>
        <v>1316</v>
      </c>
      <c r="E39" s="6">
        <f t="shared" si="5"/>
        <v>1510</v>
      </c>
      <c r="F39" s="6">
        <f t="shared" si="5"/>
        <v>1674</v>
      </c>
      <c r="G39" s="6">
        <f t="shared" si="5"/>
        <v>1712</v>
      </c>
      <c r="H39" s="6">
        <f t="shared" si="5"/>
        <v>1898</v>
      </c>
      <c r="I39" s="6">
        <f t="shared" si="5"/>
        <v>1558</v>
      </c>
      <c r="J39" s="6">
        <f t="shared" si="5"/>
        <v>1610</v>
      </c>
      <c r="K39" s="6">
        <f t="shared" si="5"/>
        <v>1469</v>
      </c>
      <c r="L39" s="6">
        <f t="shared" si="5"/>
        <v>1275</v>
      </c>
      <c r="M39" s="6">
        <f t="shared" si="5"/>
        <v>1675</v>
      </c>
      <c r="N39" s="6">
        <f t="shared" si="5"/>
        <v>1561</v>
      </c>
      <c r="O39" s="6">
        <f t="shared" si="5"/>
        <v>18820</v>
      </c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9" t="s">
        <v>34</v>
      </c>
      <c r="C41" s="9"/>
      <c r="D41" s="2"/>
      <c r="E41" s="2" t="s">
        <v>32</v>
      </c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 password="C7CC" sheet="1" objects="1" scenarios="1"/>
  <mergeCells count="7">
    <mergeCell ref="A1:O1"/>
    <mergeCell ref="A39:B39"/>
    <mergeCell ref="A13:B13"/>
    <mergeCell ref="A2:O2"/>
    <mergeCell ref="A17:O17"/>
    <mergeCell ref="A26:B26"/>
    <mergeCell ref="A30:O30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OPD &amp; IPD Anual Report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SKSGI</dc:creator>
  <cp:lastModifiedBy>Abhishek</cp:lastModifiedBy>
  <cp:lastPrinted>2018-05-25T13:39:21Z</cp:lastPrinted>
  <dcterms:created xsi:type="dcterms:W3CDTF">2017-05-24T07:51:34Z</dcterms:created>
  <dcterms:modified xsi:type="dcterms:W3CDTF">2018-08-11T06:53:43Z</dcterms:modified>
</cp:coreProperties>
</file>